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arbnik\Desktop\Projekt budżetu 2023 RIO\budżet do publikacji 2023\Zarzadzenie nr 1 układ wykonawczy 2023\"/>
    </mc:Choice>
  </mc:AlternateContent>
  <xr:revisionPtr revIDLastSave="0" documentId="13_ncr:1_{AD21B5AD-4D2D-4422-8D22-86611760ABAE}" xr6:coauthVersionLast="47" xr6:coauthVersionMax="47" xr10:uidLastSave="{00000000-0000-0000-0000-000000000000}"/>
  <bookViews>
    <workbookView xWindow="-120" yWindow="-120" windowWidth="29040" windowHeight="15720" xr2:uid="{BE620E8F-4452-4288-B866-E14CB8DCEC99}"/>
  </bookViews>
  <sheets>
    <sheet name="4 (2)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E15" i="1"/>
  <c r="F15" i="1"/>
  <c r="F16" i="1" s="1"/>
  <c r="G15" i="1"/>
  <c r="H15" i="1"/>
  <c r="I15" i="1"/>
  <c r="I16" i="1" s="1"/>
  <c r="I73" i="1" s="1"/>
  <c r="D16" i="1"/>
  <c r="E16" i="1"/>
  <c r="G16" i="1"/>
  <c r="H16" i="1"/>
  <c r="N16" i="1" s="1"/>
  <c r="J16" i="1"/>
  <c r="K16" i="1"/>
  <c r="L16" i="1"/>
  <c r="D21" i="1"/>
  <c r="E21" i="1"/>
  <c r="F21" i="1"/>
  <c r="G21" i="1"/>
  <c r="D22" i="1"/>
  <c r="E22" i="1"/>
  <c r="F22" i="1"/>
  <c r="G22" i="1"/>
  <c r="D39" i="1"/>
  <c r="E39" i="1"/>
  <c r="F39" i="1"/>
  <c r="G39" i="1"/>
  <c r="H39" i="1"/>
  <c r="I39" i="1"/>
  <c r="J39" i="1"/>
  <c r="D43" i="1"/>
  <c r="D56" i="1" s="1"/>
  <c r="E43" i="1"/>
  <c r="F43" i="1"/>
  <c r="E55" i="1"/>
  <c r="E56" i="1" s="1"/>
  <c r="F55" i="1"/>
  <c r="G55" i="1"/>
  <c r="G56" i="1" s="1"/>
  <c r="H55" i="1"/>
  <c r="I55" i="1"/>
  <c r="J55" i="1"/>
  <c r="J56" i="1" s="1"/>
  <c r="F56" i="1"/>
  <c r="H56" i="1"/>
  <c r="I56" i="1"/>
  <c r="K56" i="1"/>
  <c r="L56" i="1"/>
  <c r="D68" i="1"/>
  <c r="E68" i="1"/>
  <c r="F68" i="1"/>
  <c r="G68" i="1"/>
  <c r="H68" i="1"/>
  <c r="I68" i="1"/>
  <c r="J68" i="1"/>
  <c r="J72" i="1" s="1"/>
  <c r="D71" i="1"/>
  <c r="E71" i="1"/>
  <c r="E72" i="1" s="1"/>
  <c r="F71" i="1"/>
  <c r="F72" i="1" s="1"/>
  <c r="F73" i="1" s="1"/>
  <c r="G71" i="1"/>
  <c r="H71" i="1"/>
  <c r="H72" i="1" s="1"/>
  <c r="H73" i="1" s="1"/>
  <c r="I71" i="1"/>
  <c r="J71" i="1"/>
  <c r="D72" i="1"/>
  <c r="G72" i="1"/>
  <c r="G73" i="1" s="1"/>
  <c r="I72" i="1"/>
  <c r="K72" i="1"/>
  <c r="L72" i="1"/>
  <c r="L73" i="1" s="1"/>
  <c r="K73" i="1"/>
  <c r="E73" i="1" l="1"/>
  <c r="D73" i="1"/>
  <c r="H80" i="1" s="1"/>
  <c r="J73" i="1"/>
</calcChain>
</file>

<file path=xl/sharedStrings.xml><?xml version="1.0" encoding="utf-8"?>
<sst xmlns="http://schemas.openxmlformats.org/spreadsheetml/2006/main" count="19" uniqueCount="18">
  <si>
    <t>Ogółem:</t>
  </si>
  <si>
    <t>Wydatki związane z realizacją zadań statutowych</t>
  </si>
  <si>
    <t>Wynagrodzenia i składki od nich naliczane</t>
  </si>
  <si>
    <t>Wydatki na programy finansowane z udziałem środków pochodzących z budżetu Unii Europejskiej oraz niepodlegających zwrotowi środków z pomocy udzielanej przez państwa członkowskie Europejskiego Porozumienia o Wolnym Handlu (EFTA) oraz inych środków pochodzących ze źródeł zagranicznych niepodlegających zwrotowi,w części związanej z realizacją zadań Gminy</t>
  </si>
  <si>
    <t>Świadczenia na rzecz osób fizycznych</t>
  </si>
  <si>
    <t>Dotacje na zadania bieżące</t>
  </si>
  <si>
    <t>Wydatki jednostek budżetowych</t>
  </si>
  <si>
    <t>Wydatki majątkowe</t>
  </si>
  <si>
    <t>z tego:</t>
  </si>
  <si>
    <t>Wydatki bieżące</t>
  </si>
  <si>
    <t>Wydatki
ogółem
(6+12)</t>
  </si>
  <si>
    <t>Dotacje
ogółem</t>
  </si>
  <si>
    <t>§</t>
  </si>
  <si>
    <t>Rozdział</t>
  </si>
  <si>
    <t>Dział</t>
  </si>
  <si>
    <t>w złotych</t>
  </si>
  <si>
    <t>Dochody i wydatki
budżetu Gminy Drawno
związane z realizacją zadań z zakresu administracji rządowej i innych zadań zleconych odrębnymi ustawami
w 2023 r.</t>
  </si>
  <si>
    <t>Załącznik Nr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</si>
</sst>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General"/>
    <numFmt numFmtId="165" formatCode="[$-415]#,##0.00"/>
    <numFmt numFmtId="166" formatCode="#,##0.000"/>
  </numFmts>
  <fonts count="14">
    <font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i/>
      <sz val="10"/>
      <color rgb="FF000000"/>
      <name val="Arial CE11"/>
      <charset val="238"/>
    </font>
    <font>
      <b/>
      <sz val="12"/>
      <color rgb="FF000000"/>
      <name val="Arial CE"/>
      <charset val="238"/>
    </font>
    <font>
      <b/>
      <sz val="11"/>
      <color rgb="FF000000"/>
      <name val="Arial CE"/>
      <charset val="238"/>
    </font>
    <font>
      <b/>
      <sz val="10"/>
      <color rgb="FF000000"/>
      <name val="Arial CE11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 CE"/>
      <charset val="238"/>
    </font>
    <font>
      <b/>
      <sz val="10"/>
      <color rgb="FF000000"/>
      <name val="Arial1"/>
      <charset val="238"/>
    </font>
    <font>
      <sz val="6"/>
      <color rgb="FF000000"/>
      <name val="Arial CE"/>
      <charset val="238"/>
    </font>
    <font>
      <b/>
      <sz val="10"/>
      <color rgb="FF000000"/>
      <name val="Arial CE"/>
      <charset val="238"/>
    </font>
    <font>
      <i/>
      <u/>
      <sz val="8"/>
      <color rgb="FF000000"/>
      <name val="Arial CE11"/>
      <charset val="238"/>
    </font>
    <font>
      <sz val="8"/>
      <color rgb="FF00000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C0C0C0"/>
        <bgColor rgb="FFC0C0C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Border="0" applyProtection="0"/>
    <xf numFmtId="0" fontId="8" fillId="0" borderId="0" applyNumberFormat="0" applyBorder="0" applyProtection="0"/>
  </cellStyleXfs>
  <cellXfs count="32">
    <xf numFmtId="0" fontId="0" fillId="0" borderId="0" xfId="0"/>
    <xf numFmtId="164" fontId="0" fillId="0" borderId="0" xfId="1" applyFont="1"/>
    <xf numFmtId="164" fontId="0" fillId="0" borderId="0" xfId="1" applyFont="1" applyAlignment="1">
      <alignment vertical="center"/>
    </xf>
    <xf numFmtId="164" fontId="2" fillId="0" borderId="0" xfId="1" applyFont="1" applyAlignment="1">
      <alignment horizontal="left" vertical="center"/>
    </xf>
    <xf numFmtId="4" fontId="0" fillId="0" borderId="0" xfId="0" applyNumberFormat="1"/>
    <xf numFmtId="165" fontId="3" fillId="0" borderId="0" xfId="1" applyNumberFormat="1" applyFont="1"/>
    <xf numFmtId="165" fontId="4" fillId="0" borderId="1" xfId="1" applyNumberFormat="1" applyFont="1" applyBorder="1"/>
    <xf numFmtId="4" fontId="5" fillId="2" borderId="1" xfId="1" applyNumberFormat="1" applyFont="1" applyFill="1" applyBorder="1"/>
    <xf numFmtId="164" fontId="5" fillId="2" borderId="1" xfId="1" applyFont="1" applyFill="1" applyBorder="1" applyAlignment="1">
      <alignment vertical="center"/>
    </xf>
    <xf numFmtId="4" fontId="6" fillId="0" borderId="1" xfId="1" applyNumberFormat="1" applyFont="1" applyBorder="1"/>
    <xf numFmtId="164" fontId="6" fillId="0" borderId="1" xfId="1" applyFont="1" applyBorder="1" applyAlignment="1">
      <alignment vertical="center"/>
    </xf>
    <xf numFmtId="4" fontId="7" fillId="0" borderId="1" xfId="1" applyNumberFormat="1" applyFont="1" applyBorder="1"/>
    <xf numFmtId="4" fontId="6" fillId="0" borderId="1" xfId="1" applyNumberFormat="1" applyFont="1" applyBorder="1" applyAlignment="1">
      <alignment wrapText="1"/>
    </xf>
    <xf numFmtId="166" fontId="6" fillId="0" borderId="1" xfId="1" applyNumberFormat="1" applyFont="1" applyBorder="1" applyAlignment="1">
      <alignment wrapText="1"/>
    </xf>
    <xf numFmtId="4" fontId="9" fillId="0" borderId="1" xfId="2" applyNumberFormat="1" applyFont="1" applyBorder="1" applyAlignment="1">
      <alignment wrapText="1"/>
    </xf>
    <xf numFmtId="4" fontId="6" fillId="0" borderId="1" xfId="1" applyNumberFormat="1" applyFont="1" applyBorder="1" applyAlignment="1">
      <alignment vertical="center"/>
    </xf>
    <xf numFmtId="4" fontId="6" fillId="0" borderId="1" xfId="1" applyNumberFormat="1" applyFont="1" applyBorder="1" applyAlignment="1">
      <alignment vertical="top" wrapText="1"/>
    </xf>
    <xf numFmtId="164" fontId="10" fillId="0" borderId="1" xfId="1" applyFont="1" applyBorder="1" applyAlignment="1">
      <alignment horizontal="center" vertical="center"/>
    </xf>
    <xf numFmtId="164" fontId="10" fillId="0" borderId="2" xfId="1" applyFont="1" applyBorder="1" applyAlignment="1">
      <alignment horizontal="center" vertical="center"/>
    </xf>
    <xf numFmtId="164" fontId="7" fillId="3" borderId="1" xfId="1" applyFont="1" applyFill="1" applyBorder="1" applyAlignment="1">
      <alignment horizontal="center" vertical="center" wrapText="1"/>
    </xf>
    <xf numFmtId="164" fontId="7" fillId="3" borderId="3" xfId="1" applyFont="1" applyFill="1" applyBorder="1" applyAlignment="1">
      <alignment horizontal="center" vertical="center" wrapText="1"/>
    </xf>
    <xf numFmtId="164" fontId="0" fillId="0" borderId="0" xfId="1" applyFont="1" applyAlignment="1">
      <alignment horizontal="center" vertical="center"/>
    </xf>
    <xf numFmtId="164" fontId="12" fillId="0" borderId="0" xfId="1" applyFont="1" applyAlignment="1">
      <alignment horizontal="right"/>
    </xf>
    <xf numFmtId="164" fontId="13" fillId="0" borderId="0" xfId="1" applyFont="1" applyAlignment="1">
      <alignment horizontal="center"/>
    </xf>
    <xf numFmtId="164" fontId="3" fillId="0" borderId="0" xfId="1" applyFont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164" fontId="3" fillId="0" borderId="0" xfId="1" applyFont="1" applyAlignment="1">
      <alignment horizontal="center" vertical="center" wrapText="1"/>
    </xf>
    <xf numFmtId="164" fontId="11" fillId="3" borderId="1" xfId="1" applyFont="1" applyFill="1" applyBorder="1" applyAlignment="1">
      <alignment horizontal="center" vertical="center"/>
    </xf>
    <xf numFmtId="164" fontId="11" fillId="3" borderId="1" xfId="1" applyFont="1" applyFill="1" applyBorder="1" applyAlignment="1">
      <alignment horizontal="center" vertical="center" wrapText="1"/>
    </xf>
    <xf numFmtId="164" fontId="7" fillId="3" borderId="1" xfId="1" applyFont="1" applyFill="1" applyBorder="1" applyAlignment="1">
      <alignment horizontal="center" vertical="center" wrapText="1"/>
    </xf>
    <xf numFmtId="0" fontId="0" fillId="0" borderId="0" xfId="0"/>
    <xf numFmtId="164" fontId="4" fillId="2" borderId="1" xfId="1" applyFont="1" applyFill="1" applyBorder="1" applyAlignment="1">
      <alignment horizontal="right" vertical="center"/>
    </xf>
  </cellXfs>
  <cellStyles count="3">
    <cellStyle name="Akcent 2 37 2" xfId="2" xr:uid="{E8B4E582-AEBA-4E15-AD5B-B68A1AF5ABE4}"/>
    <cellStyle name="Normalny" xfId="0" builtinId="0"/>
    <cellStyle name="Normalny 4" xfId="1" xr:uid="{AAE4D8FD-652E-4C9F-B982-D331E1408C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857250</xdr:colOff>
      <xdr:row>1</xdr:row>
      <xdr:rowOff>733421</xdr:rowOff>
    </xdr:from>
    <xdr:ext cx="184727" cy="264563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F422562-90A6-4FBC-A93C-573B6E5EA157}"/>
            </a:ext>
          </a:extLst>
        </xdr:cNvPr>
        <xdr:cNvSpPr txBox="1"/>
      </xdr:nvSpPr>
      <xdr:spPr>
        <a:xfrm>
          <a:off x="4800600" y="361946"/>
          <a:ext cx="184727" cy="264563"/>
        </a:xfrm>
        <a:prstGeom prst="rect">
          <a:avLst/>
        </a:prstGeom>
        <a:noFill/>
        <a:ln cap="flat">
          <a:noFill/>
        </a:ln>
      </xdr:spPr>
      <xdr:txBody>
        <a:bodyPr vert="horz" wrap="none" lIns="91440" tIns="45720" rIns="91440" bIns="45720" anchor="t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C42F9-CC75-486B-BEBC-C83B193D1B71}">
  <dimension ref="A1:AMJ80"/>
  <sheetViews>
    <sheetView tabSelected="1" topLeftCell="A48" workbookViewId="0">
      <selection sqref="A1:L74"/>
    </sheetView>
  </sheetViews>
  <sheetFormatPr defaultRowHeight="20.100000000000001" customHeight="1"/>
  <cols>
    <col min="1" max="1" width="5.375" style="2" customWidth="1"/>
    <col min="2" max="2" width="8.75" style="2" customWidth="1"/>
    <col min="3" max="3" width="6.75" style="2" customWidth="1"/>
    <col min="4" max="4" width="16.875" style="2" customWidth="1"/>
    <col min="5" max="5" width="14.5" style="2" customWidth="1"/>
    <col min="6" max="6" width="14.625" style="2" customWidth="1"/>
    <col min="7" max="9" width="16.375" style="2" customWidth="1"/>
    <col min="10" max="10" width="14.625" style="2" customWidth="1"/>
    <col min="11" max="11" width="17.75" style="2" customWidth="1"/>
    <col min="12" max="12" width="14.625" style="2" customWidth="1"/>
    <col min="13" max="13" width="8.375" style="1" customWidth="1"/>
    <col min="14" max="14" width="12.5" style="1" customWidth="1"/>
    <col min="15" max="1023" width="8.375" style="1" customWidth="1"/>
    <col min="1024" max="1024" width="9" style="1" customWidth="1"/>
    <col min="1025" max="1025" width="9" customWidth="1"/>
  </cols>
  <sheetData>
    <row r="1" spans="1:14" customFormat="1" ht="69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5" t="s">
        <v>17</v>
      </c>
    </row>
    <row r="2" spans="1:14" customFormat="1" ht="61.5" customHeight="1">
      <c r="A2" s="26" t="s">
        <v>16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"/>
    </row>
    <row r="3" spans="1:14" customFormat="1" ht="11.25" customHeight="1">
      <c r="A3" s="2"/>
      <c r="B3" s="2"/>
      <c r="C3" s="2"/>
      <c r="D3" s="2"/>
      <c r="E3" s="2"/>
      <c r="F3" s="24"/>
      <c r="G3" s="24"/>
      <c r="H3" s="24"/>
      <c r="I3" s="24"/>
      <c r="J3" s="23"/>
      <c r="K3" s="2"/>
      <c r="L3" s="22" t="s">
        <v>15</v>
      </c>
    </row>
    <row r="4" spans="1:14" s="21" customFormat="1" ht="17.25" customHeight="1">
      <c r="A4" s="27" t="s">
        <v>14</v>
      </c>
      <c r="B4" s="27" t="s">
        <v>13</v>
      </c>
      <c r="C4" s="27" t="s">
        <v>12</v>
      </c>
      <c r="D4" s="28" t="s">
        <v>11</v>
      </c>
      <c r="E4" s="28" t="s">
        <v>10</v>
      </c>
      <c r="F4" s="29" t="s">
        <v>8</v>
      </c>
      <c r="G4" s="29"/>
      <c r="H4" s="29"/>
      <c r="I4" s="29"/>
      <c r="J4" s="29"/>
      <c r="K4" s="29"/>
      <c r="L4" s="29"/>
    </row>
    <row r="5" spans="1:14" s="21" customFormat="1" ht="12" customHeight="1">
      <c r="A5" s="27"/>
      <c r="B5" s="27"/>
      <c r="C5" s="27"/>
      <c r="D5" s="28"/>
      <c r="E5" s="28"/>
      <c r="F5" s="29" t="s">
        <v>9</v>
      </c>
      <c r="G5" s="29" t="s">
        <v>8</v>
      </c>
      <c r="H5" s="29"/>
      <c r="I5" s="29"/>
      <c r="J5" s="29"/>
      <c r="K5" s="29"/>
      <c r="L5" s="29" t="s">
        <v>7</v>
      </c>
    </row>
    <row r="6" spans="1:14" s="21" customFormat="1" ht="31.5" customHeight="1">
      <c r="A6" s="27"/>
      <c r="B6" s="27"/>
      <c r="C6" s="27"/>
      <c r="D6" s="28"/>
      <c r="E6" s="28"/>
      <c r="F6" s="29"/>
      <c r="G6" s="29" t="s">
        <v>6</v>
      </c>
      <c r="H6" s="29"/>
      <c r="I6" s="29" t="s">
        <v>5</v>
      </c>
      <c r="J6" s="29" t="s">
        <v>4</v>
      </c>
      <c r="K6" s="29" t="s">
        <v>3</v>
      </c>
      <c r="L6" s="29"/>
    </row>
    <row r="7" spans="1:14" customFormat="1" ht="319.5" customHeight="1">
      <c r="A7" s="27"/>
      <c r="B7" s="27"/>
      <c r="C7" s="27"/>
      <c r="D7" s="28"/>
      <c r="E7" s="28"/>
      <c r="F7" s="29"/>
      <c r="G7" s="20" t="s">
        <v>2</v>
      </c>
      <c r="H7" s="19" t="s">
        <v>1</v>
      </c>
      <c r="I7" s="29"/>
      <c r="J7" s="29"/>
      <c r="K7" s="29"/>
      <c r="L7" s="29"/>
    </row>
    <row r="8" spans="1:14" customFormat="1" ht="11.25" customHeight="1">
      <c r="A8" s="17">
        <v>1</v>
      </c>
      <c r="B8" s="17">
        <v>2</v>
      </c>
      <c r="C8" s="17">
        <v>3</v>
      </c>
      <c r="D8" s="17">
        <v>4</v>
      </c>
      <c r="E8" s="18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</row>
    <row r="9" spans="1:14" customFormat="1" ht="20.100000000000001" customHeight="1">
      <c r="A9" s="10">
        <v>750</v>
      </c>
      <c r="B9" s="10">
        <v>75011</v>
      </c>
      <c r="C9" s="10">
        <v>2010</v>
      </c>
      <c r="D9" s="14">
        <v>32384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</row>
    <row r="10" spans="1:14" customFormat="1" ht="20.100000000000001" customHeight="1">
      <c r="A10" s="10">
        <v>750</v>
      </c>
      <c r="B10" s="10">
        <v>75011</v>
      </c>
      <c r="C10" s="10">
        <v>4010</v>
      </c>
      <c r="D10" s="15">
        <v>0</v>
      </c>
      <c r="E10" s="16">
        <v>23607.07</v>
      </c>
      <c r="F10" s="16">
        <v>23607.07</v>
      </c>
      <c r="G10" s="16">
        <v>23607.07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</row>
    <row r="11" spans="1:14" customFormat="1" ht="20.100000000000001" customHeight="1">
      <c r="A11" s="10"/>
      <c r="B11" s="10"/>
      <c r="C11" s="10">
        <v>4040</v>
      </c>
      <c r="D11" s="15">
        <v>0</v>
      </c>
      <c r="E11" s="16">
        <v>1797.96</v>
      </c>
      <c r="F11" s="16">
        <v>1797.96</v>
      </c>
      <c r="G11" s="16">
        <v>1797.96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</row>
    <row r="12" spans="1:14" customFormat="1" ht="20.100000000000001" customHeight="1">
      <c r="A12" s="10"/>
      <c r="B12" s="10"/>
      <c r="C12" s="10">
        <v>4110</v>
      </c>
      <c r="D12" s="15">
        <v>0</v>
      </c>
      <c r="E12" s="16">
        <v>4652.8999999999996</v>
      </c>
      <c r="F12" s="16">
        <v>4652.8999999999996</v>
      </c>
      <c r="G12" s="16">
        <v>4652.8999999999996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</row>
    <row r="13" spans="1:14" customFormat="1" ht="20.100000000000001" customHeight="1">
      <c r="A13" s="10"/>
      <c r="B13" s="10"/>
      <c r="C13" s="10">
        <v>4120</v>
      </c>
      <c r="D13" s="9">
        <v>0</v>
      </c>
      <c r="E13" s="12">
        <v>663.1</v>
      </c>
      <c r="F13" s="12">
        <v>663.1</v>
      </c>
      <c r="G13" s="12">
        <v>663.1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</row>
    <row r="14" spans="1:14" customFormat="1" ht="20.100000000000001" customHeight="1">
      <c r="A14" s="10"/>
      <c r="B14" s="10"/>
      <c r="C14" s="10">
        <v>4440</v>
      </c>
      <c r="D14" s="9">
        <v>0</v>
      </c>
      <c r="E14" s="12">
        <v>1662.97</v>
      </c>
      <c r="F14" s="12">
        <v>1662.97</v>
      </c>
      <c r="G14" s="9">
        <v>0</v>
      </c>
      <c r="H14" s="12">
        <v>1662.97</v>
      </c>
      <c r="I14" s="9">
        <v>0</v>
      </c>
      <c r="J14" s="9">
        <v>0</v>
      </c>
      <c r="K14" s="9">
        <v>0</v>
      </c>
      <c r="L14" s="9">
        <v>0</v>
      </c>
    </row>
    <row r="15" spans="1:14" customFormat="1" ht="20.100000000000001" customHeight="1">
      <c r="A15" s="10"/>
      <c r="B15" s="10">
        <v>75011</v>
      </c>
      <c r="C15" s="10"/>
      <c r="D15" s="9">
        <f>D9</f>
        <v>32384</v>
      </c>
      <c r="E15" s="9">
        <f>E10+E11+E12+E13+E14</f>
        <v>32384</v>
      </c>
      <c r="F15" s="9">
        <f>F10+F11+F12+F13+F14</f>
        <v>32384</v>
      </c>
      <c r="G15" s="9">
        <f>G10+G11+G12+G13+G14</f>
        <v>30721.03</v>
      </c>
      <c r="H15" s="9">
        <f>H10+H11+H12+H13+H14</f>
        <v>1662.97</v>
      </c>
      <c r="I15" s="9">
        <f>I10+I11+I12+I13+I14</f>
        <v>0</v>
      </c>
      <c r="J15" s="9">
        <v>0</v>
      </c>
      <c r="K15" s="9">
        <v>0</v>
      </c>
      <c r="L15" s="9">
        <v>0</v>
      </c>
    </row>
    <row r="16" spans="1:14" customFormat="1" ht="20.100000000000001" customHeight="1">
      <c r="A16" s="8">
        <v>750</v>
      </c>
      <c r="B16" s="8"/>
      <c r="C16" s="8"/>
      <c r="D16" s="7">
        <f t="shared" ref="D16:L16" si="0">D15</f>
        <v>32384</v>
      </c>
      <c r="E16" s="7">
        <f t="shared" si="0"/>
        <v>32384</v>
      </c>
      <c r="F16" s="7">
        <f t="shared" si="0"/>
        <v>32384</v>
      </c>
      <c r="G16" s="7">
        <f t="shared" si="0"/>
        <v>30721.03</v>
      </c>
      <c r="H16" s="7">
        <f t="shared" si="0"/>
        <v>1662.97</v>
      </c>
      <c r="I16" s="7">
        <f t="shared" si="0"/>
        <v>0</v>
      </c>
      <c r="J16" s="7">
        <f t="shared" si="0"/>
        <v>0</v>
      </c>
      <c r="K16" s="7">
        <f t="shared" si="0"/>
        <v>0</v>
      </c>
      <c r="L16" s="7">
        <f t="shared" si="0"/>
        <v>0</v>
      </c>
      <c r="N16" s="4">
        <f>H16+G16</f>
        <v>32384</v>
      </c>
    </row>
    <row r="17" spans="1:12" customFormat="1" ht="20.100000000000001" customHeight="1">
      <c r="A17" s="10">
        <v>751</v>
      </c>
      <c r="B17" s="10">
        <v>75101</v>
      </c>
      <c r="C17" s="10">
        <v>2010</v>
      </c>
      <c r="D17" s="11">
        <v>1041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1:12" customFormat="1" ht="20.100000000000001" customHeight="1">
      <c r="A18" s="10">
        <v>751</v>
      </c>
      <c r="B18" s="10">
        <v>75101</v>
      </c>
      <c r="C18" s="10">
        <v>4110</v>
      </c>
      <c r="D18" s="9">
        <v>0</v>
      </c>
      <c r="E18" s="12">
        <v>177.91</v>
      </c>
      <c r="F18" s="12">
        <v>177.91</v>
      </c>
      <c r="G18" s="12">
        <v>177.91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</row>
    <row r="19" spans="1:12" customFormat="1" ht="20.100000000000001" customHeight="1">
      <c r="A19" s="10"/>
      <c r="B19" s="10"/>
      <c r="C19" s="10">
        <v>4120</v>
      </c>
      <c r="D19" s="9">
        <v>0</v>
      </c>
      <c r="E19" s="12">
        <v>25.35</v>
      </c>
      <c r="F19" s="12">
        <v>25.35</v>
      </c>
      <c r="G19" s="12">
        <v>25.35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</row>
    <row r="20" spans="1:12" customFormat="1" ht="20.100000000000001" customHeight="1">
      <c r="A20" s="10"/>
      <c r="B20" s="10"/>
      <c r="C20" s="10">
        <v>4170</v>
      </c>
      <c r="D20" s="9">
        <v>0</v>
      </c>
      <c r="E20" s="12">
        <v>837.74</v>
      </c>
      <c r="F20" s="12">
        <v>837.74</v>
      </c>
      <c r="G20" s="12">
        <v>837.74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</row>
    <row r="21" spans="1:12" customFormat="1" ht="20.100000000000001" customHeight="1">
      <c r="A21" s="10"/>
      <c r="B21" s="10">
        <v>75101</v>
      </c>
      <c r="C21" s="10"/>
      <c r="D21" s="9">
        <f>D17</f>
        <v>1041</v>
      </c>
      <c r="E21" s="9">
        <f>E18+E19+E20</f>
        <v>1041</v>
      </c>
      <c r="F21" s="9">
        <f>F18+F19+F20</f>
        <v>1041</v>
      </c>
      <c r="G21" s="9">
        <f>G18+G19+G20</f>
        <v>1041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</row>
    <row r="22" spans="1:12" customFormat="1" ht="20.100000000000001" customHeight="1">
      <c r="A22" s="8">
        <v>751</v>
      </c>
      <c r="B22" s="8"/>
      <c r="C22" s="8"/>
      <c r="D22" s="7">
        <f>D21</f>
        <v>1041</v>
      </c>
      <c r="E22" s="7">
        <f>E18+E19+E20</f>
        <v>1041</v>
      </c>
      <c r="F22" s="7">
        <f>F18+F19+F20</f>
        <v>1041</v>
      </c>
      <c r="G22" s="7">
        <f>G18+G19+G20</f>
        <v>1041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</row>
    <row r="23" spans="1:12" customFormat="1" ht="20.100000000000001" customHeight="1">
      <c r="A23" s="10">
        <v>852</v>
      </c>
      <c r="B23" s="10">
        <v>85203</v>
      </c>
      <c r="C23" s="10">
        <v>2010</v>
      </c>
      <c r="D23" s="14">
        <v>599460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</row>
    <row r="24" spans="1:12" customFormat="1" ht="20.100000000000001" customHeight="1">
      <c r="A24" s="10">
        <v>852</v>
      </c>
      <c r="B24" s="10">
        <v>85203</v>
      </c>
      <c r="C24" s="10">
        <v>3020</v>
      </c>
      <c r="D24" s="9">
        <v>0</v>
      </c>
      <c r="E24" s="12">
        <v>1600</v>
      </c>
      <c r="F24" s="12">
        <v>1600</v>
      </c>
      <c r="G24" s="9">
        <v>0</v>
      </c>
      <c r="H24" s="12">
        <v>0</v>
      </c>
      <c r="I24" s="9">
        <v>0</v>
      </c>
      <c r="J24" s="12">
        <v>1600</v>
      </c>
      <c r="K24" s="9">
        <v>0</v>
      </c>
      <c r="L24" s="9">
        <v>0</v>
      </c>
    </row>
    <row r="25" spans="1:12" customFormat="1" ht="20.100000000000001" customHeight="1">
      <c r="A25" s="10"/>
      <c r="B25" s="10"/>
      <c r="C25" s="10">
        <v>4010</v>
      </c>
      <c r="D25" s="9">
        <v>0</v>
      </c>
      <c r="E25" s="12">
        <v>365000</v>
      </c>
      <c r="F25" s="12">
        <v>365000</v>
      </c>
      <c r="G25" s="12">
        <v>365000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</row>
    <row r="26" spans="1:12" customFormat="1" ht="20.100000000000001" customHeight="1">
      <c r="A26" s="10"/>
      <c r="B26" s="10"/>
      <c r="C26" s="10">
        <v>4040</v>
      </c>
      <c r="D26" s="9">
        <v>0</v>
      </c>
      <c r="E26" s="13">
        <v>30800</v>
      </c>
      <c r="F26" s="13">
        <v>30800</v>
      </c>
      <c r="G26" s="13">
        <v>30800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</row>
    <row r="27" spans="1:12" customFormat="1" ht="20.100000000000001" customHeight="1">
      <c r="A27" s="10"/>
      <c r="B27" s="10"/>
      <c r="C27" s="10">
        <v>4110</v>
      </c>
      <c r="D27" s="9">
        <v>0</v>
      </c>
      <c r="E27" s="12">
        <v>64358</v>
      </c>
      <c r="F27" s="12">
        <v>64358</v>
      </c>
      <c r="G27" s="12">
        <v>64358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</row>
    <row r="28" spans="1:12" customFormat="1" ht="20.100000000000001" customHeight="1">
      <c r="A28" s="10"/>
      <c r="B28" s="10"/>
      <c r="C28" s="10">
        <v>4120</v>
      </c>
      <c r="D28" s="9">
        <v>0</v>
      </c>
      <c r="E28" s="12">
        <v>9500</v>
      </c>
      <c r="F28" s="12">
        <v>9500</v>
      </c>
      <c r="G28" s="12">
        <v>9500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</row>
    <row r="29" spans="1:12" customFormat="1" ht="20.100000000000001" customHeight="1">
      <c r="A29" s="10"/>
      <c r="B29" s="10"/>
      <c r="C29" s="10">
        <v>4210</v>
      </c>
      <c r="D29" s="9">
        <v>0</v>
      </c>
      <c r="E29" s="12">
        <v>4750</v>
      </c>
      <c r="F29" s="12">
        <v>4750</v>
      </c>
      <c r="G29" s="9">
        <v>0</v>
      </c>
      <c r="H29" s="12">
        <v>4750</v>
      </c>
      <c r="I29" s="9">
        <v>0</v>
      </c>
      <c r="J29" s="9">
        <v>0</v>
      </c>
      <c r="K29" s="9">
        <v>0</v>
      </c>
      <c r="L29" s="9">
        <v>0</v>
      </c>
    </row>
    <row r="30" spans="1:12" customFormat="1" ht="20.100000000000001" customHeight="1">
      <c r="A30" s="10"/>
      <c r="B30" s="10"/>
      <c r="C30" s="10">
        <v>4220</v>
      </c>
      <c r="D30" s="9">
        <v>0</v>
      </c>
      <c r="E30" s="12">
        <v>7500</v>
      </c>
      <c r="F30" s="12">
        <v>7500</v>
      </c>
      <c r="G30" s="9"/>
      <c r="H30" s="12">
        <v>7500</v>
      </c>
      <c r="I30" s="9"/>
      <c r="J30" s="9"/>
      <c r="K30" s="9"/>
      <c r="L30" s="9"/>
    </row>
    <row r="31" spans="1:12" customFormat="1" ht="20.100000000000001" customHeight="1">
      <c r="A31" s="10"/>
      <c r="B31" s="10"/>
      <c r="C31" s="10">
        <v>4260</v>
      </c>
      <c r="D31" s="9">
        <v>0</v>
      </c>
      <c r="E31" s="12">
        <v>36746</v>
      </c>
      <c r="F31" s="12">
        <v>36746</v>
      </c>
      <c r="G31" s="9">
        <v>0</v>
      </c>
      <c r="H31" s="12">
        <v>36746</v>
      </c>
      <c r="I31" s="9">
        <v>0</v>
      </c>
      <c r="J31" s="9">
        <v>0</v>
      </c>
      <c r="K31" s="9">
        <v>0</v>
      </c>
      <c r="L31" s="9">
        <v>0</v>
      </c>
    </row>
    <row r="32" spans="1:12" customFormat="1" ht="20.100000000000001" customHeight="1">
      <c r="A32" s="10"/>
      <c r="B32" s="10"/>
      <c r="C32" s="10">
        <v>4280</v>
      </c>
      <c r="D32" s="9">
        <v>0</v>
      </c>
      <c r="E32" s="12">
        <v>300</v>
      </c>
      <c r="F32" s="12">
        <v>300</v>
      </c>
      <c r="G32" s="9">
        <v>0</v>
      </c>
      <c r="H32" s="12">
        <v>300</v>
      </c>
      <c r="I32" s="9">
        <v>0</v>
      </c>
      <c r="J32" s="9">
        <v>0</v>
      </c>
      <c r="K32" s="9">
        <v>0</v>
      </c>
      <c r="L32" s="9">
        <v>0</v>
      </c>
    </row>
    <row r="33" spans="1:14" customFormat="1" ht="20.100000000000001" customHeight="1">
      <c r="A33" s="10"/>
      <c r="B33" s="10"/>
      <c r="C33" s="10">
        <v>4300</v>
      </c>
      <c r="D33" s="9">
        <v>0</v>
      </c>
      <c r="E33" s="12">
        <v>57980</v>
      </c>
      <c r="F33" s="12">
        <v>57980</v>
      </c>
      <c r="G33" s="9">
        <v>0</v>
      </c>
      <c r="H33" s="12">
        <v>57980</v>
      </c>
      <c r="I33" s="9">
        <v>0</v>
      </c>
      <c r="J33" s="9">
        <v>0</v>
      </c>
      <c r="K33" s="9">
        <v>0</v>
      </c>
      <c r="L33" s="9">
        <v>0</v>
      </c>
    </row>
    <row r="34" spans="1:14" customFormat="1" ht="20.100000000000001" customHeight="1">
      <c r="A34" s="10"/>
      <c r="B34" s="10"/>
      <c r="C34" s="10">
        <v>4360</v>
      </c>
      <c r="D34" s="9">
        <v>0</v>
      </c>
      <c r="E34" s="12">
        <v>5976</v>
      </c>
      <c r="F34" s="12">
        <v>5976</v>
      </c>
      <c r="G34" s="9">
        <v>0</v>
      </c>
      <c r="H34" s="12">
        <v>5976</v>
      </c>
      <c r="I34" s="9">
        <v>0</v>
      </c>
      <c r="J34" s="9">
        <v>0</v>
      </c>
      <c r="K34" s="9">
        <v>0</v>
      </c>
      <c r="L34" s="9">
        <v>0</v>
      </c>
    </row>
    <row r="35" spans="1:14" customFormat="1" ht="20.100000000000001" customHeight="1">
      <c r="A35" s="10"/>
      <c r="B35" s="10"/>
      <c r="C35" s="10">
        <v>4410</v>
      </c>
      <c r="D35" s="9">
        <v>0</v>
      </c>
      <c r="E35" s="12">
        <v>1000</v>
      </c>
      <c r="F35" s="12">
        <v>1000</v>
      </c>
      <c r="G35" s="9">
        <v>0</v>
      </c>
      <c r="H35" s="12">
        <v>1000</v>
      </c>
      <c r="I35" s="9">
        <v>0</v>
      </c>
      <c r="J35" s="9">
        <v>0</v>
      </c>
      <c r="K35" s="9">
        <v>0</v>
      </c>
      <c r="L35" s="9">
        <v>0</v>
      </c>
    </row>
    <row r="36" spans="1:14" customFormat="1" ht="20.100000000000001" customHeight="1">
      <c r="A36" s="10"/>
      <c r="B36" s="10"/>
      <c r="C36" s="10">
        <v>4430</v>
      </c>
      <c r="D36" s="9">
        <v>0</v>
      </c>
      <c r="E36" s="12">
        <v>1100</v>
      </c>
      <c r="F36" s="12">
        <v>1100</v>
      </c>
      <c r="G36" s="9">
        <v>0</v>
      </c>
      <c r="H36" s="12">
        <v>1100</v>
      </c>
      <c r="I36" s="9">
        <v>0</v>
      </c>
      <c r="J36" s="9">
        <v>0</v>
      </c>
      <c r="K36" s="9">
        <v>0</v>
      </c>
      <c r="L36" s="9">
        <v>0</v>
      </c>
    </row>
    <row r="37" spans="1:14" customFormat="1" ht="20.100000000000001" customHeight="1">
      <c r="A37" s="10"/>
      <c r="B37" s="10"/>
      <c r="C37" s="10">
        <v>4440</v>
      </c>
      <c r="D37" s="9">
        <v>0</v>
      </c>
      <c r="E37" s="12">
        <v>12300</v>
      </c>
      <c r="F37" s="12">
        <v>12300</v>
      </c>
      <c r="G37" s="9">
        <v>0</v>
      </c>
      <c r="H37" s="12">
        <v>12300</v>
      </c>
      <c r="I37" s="9">
        <v>0</v>
      </c>
      <c r="J37" s="9">
        <v>0</v>
      </c>
      <c r="K37" s="9">
        <v>0</v>
      </c>
      <c r="L37" s="9">
        <v>0</v>
      </c>
    </row>
    <row r="38" spans="1:14" customFormat="1" ht="20.100000000000001" customHeight="1">
      <c r="A38" s="10"/>
      <c r="B38" s="10"/>
      <c r="C38" s="10">
        <v>4700</v>
      </c>
      <c r="D38" s="9">
        <v>0</v>
      </c>
      <c r="E38" s="12">
        <v>550</v>
      </c>
      <c r="F38" s="12">
        <v>550</v>
      </c>
      <c r="G38" s="9">
        <v>0</v>
      </c>
      <c r="H38" s="12">
        <v>550</v>
      </c>
      <c r="I38" s="9">
        <v>0</v>
      </c>
      <c r="J38" s="9">
        <v>0</v>
      </c>
      <c r="K38" s="9">
        <v>0</v>
      </c>
      <c r="L38" s="9">
        <v>0</v>
      </c>
    </row>
    <row r="39" spans="1:14" customFormat="1" ht="20.100000000000001" customHeight="1">
      <c r="A39" s="10"/>
      <c r="B39" s="10">
        <v>85203</v>
      </c>
      <c r="C39" s="10"/>
      <c r="D39" s="9">
        <f>D23</f>
        <v>599460</v>
      </c>
      <c r="E39" s="9">
        <f t="shared" ref="E39:J39" si="1">SUM(E24:E38)</f>
        <v>599460</v>
      </c>
      <c r="F39" s="9">
        <f t="shared" si="1"/>
        <v>599460</v>
      </c>
      <c r="G39" s="9">
        <f t="shared" si="1"/>
        <v>469658</v>
      </c>
      <c r="H39" s="9">
        <f t="shared" si="1"/>
        <v>128202</v>
      </c>
      <c r="I39" s="9">
        <f t="shared" si="1"/>
        <v>0</v>
      </c>
      <c r="J39" s="9">
        <f t="shared" si="1"/>
        <v>1600</v>
      </c>
      <c r="K39" s="9">
        <v>0</v>
      </c>
      <c r="L39" s="9">
        <v>0</v>
      </c>
    </row>
    <row r="40" spans="1:14" customFormat="1" ht="20.100000000000001" customHeight="1">
      <c r="A40" s="10">
        <v>852</v>
      </c>
      <c r="B40" s="10">
        <v>85219</v>
      </c>
      <c r="C40" s="10">
        <v>2010</v>
      </c>
      <c r="D40" s="9">
        <v>1218</v>
      </c>
      <c r="E40" s="9"/>
      <c r="F40" s="9"/>
      <c r="G40" s="9"/>
      <c r="H40" s="9"/>
      <c r="I40" s="9"/>
      <c r="J40" s="9"/>
      <c r="K40" s="9"/>
      <c r="L40" s="9"/>
      <c r="N40" s="4"/>
    </row>
    <row r="41" spans="1:14" customFormat="1" ht="20.100000000000001" customHeight="1">
      <c r="A41" s="10"/>
      <c r="B41" s="10"/>
      <c r="C41" s="10">
        <v>3030</v>
      </c>
      <c r="D41" s="9">
        <v>0</v>
      </c>
      <c r="E41" s="9">
        <v>1200</v>
      </c>
      <c r="F41" s="9">
        <v>1200</v>
      </c>
      <c r="G41" s="9">
        <v>0</v>
      </c>
      <c r="H41" s="9">
        <v>0</v>
      </c>
      <c r="I41" s="9">
        <v>0</v>
      </c>
      <c r="J41" s="9">
        <v>1200</v>
      </c>
      <c r="K41" s="9">
        <v>0</v>
      </c>
      <c r="L41" s="9">
        <v>0</v>
      </c>
    </row>
    <row r="42" spans="1:14" customFormat="1" ht="20.100000000000001" customHeight="1">
      <c r="A42" s="10"/>
      <c r="B42" s="10"/>
      <c r="C42" s="10">
        <v>4210</v>
      </c>
      <c r="D42" s="9">
        <v>0</v>
      </c>
      <c r="E42" s="9">
        <v>18</v>
      </c>
      <c r="F42" s="9">
        <v>18</v>
      </c>
      <c r="G42" s="9">
        <v>0</v>
      </c>
      <c r="H42" s="9">
        <v>18</v>
      </c>
      <c r="I42" s="9">
        <v>0</v>
      </c>
      <c r="J42" s="9">
        <v>0</v>
      </c>
      <c r="K42" s="9">
        <v>0</v>
      </c>
      <c r="L42" s="9">
        <v>0</v>
      </c>
    </row>
    <row r="43" spans="1:14" customFormat="1" ht="20.100000000000001" customHeight="1">
      <c r="A43" s="10"/>
      <c r="B43" s="10"/>
      <c r="C43" s="10"/>
      <c r="D43" s="9">
        <f>D40</f>
        <v>1218</v>
      </c>
      <c r="E43" s="9">
        <f>E41+E42</f>
        <v>1218</v>
      </c>
      <c r="F43" s="9">
        <f>F41+F42</f>
        <v>1218</v>
      </c>
      <c r="G43" s="9">
        <v>0</v>
      </c>
      <c r="H43" s="9">
        <v>18</v>
      </c>
      <c r="I43" s="9">
        <v>0</v>
      </c>
      <c r="J43" s="9">
        <v>1200</v>
      </c>
      <c r="K43" s="9">
        <v>0</v>
      </c>
      <c r="L43" s="9">
        <v>0</v>
      </c>
    </row>
    <row r="44" spans="1:14" customFormat="1" ht="20.100000000000001" customHeight="1">
      <c r="A44" s="10">
        <v>852</v>
      </c>
      <c r="B44" s="10">
        <v>85228</v>
      </c>
      <c r="C44" s="10">
        <v>2010</v>
      </c>
      <c r="D44" s="11">
        <v>61000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</row>
    <row r="45" spans="1:14" customFormat="1" ht="20.100000000000001" customHeight="1">
      <c r="A45" s="10">
        <v>852</v>
      </c>
      <c r="B45" s="10">
        <v>85228</v>
      </c>
      <c r="C45" s="10">
        <v>3020</v>
      </c>
      <c r="D45" s="9">
        <v>0</v>
      </c>
      <c r="E45" s="9">
        <v>1584</v>
      </c>
      <c r="F45" s="9">
        <v>1584</v>
      </c>
      <c r="G45" s="9">
        <v>0</v>
      </c>
      <c r="H45" s="9">
        <v>0</v>
      </c>
      <c r="I45" s="9">
        <v>0</v>
      </c>
      <c r="J45" s="9">
        <v>1584</v>
      </c>
      <c r="K45" s="9">
        <v>0</v>
      </c>
      <c r="L45" s="9">
        <v>0</v>
      </c>
    </row>
    <row r="46" spans="1:14" customFormat="1" ht="20.100000000000001" customHeight="1">
      <c r="A46" s="10"/>
      <c r="B46" s="10"/>
      <c r="C46" s="10">
        <v>4010</v>
      </c>
      <c r="D46" s="9">
        <v>0</v>
      </c>
      <c r="E46" s="9">
        <v>40000</v>
      </c>
      <c r="F46" s="9">
        <v>40000</v>
      </c>
      <c r="G46" s="9">
        <v>40000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</row>
    <row r="47" spans="1:14" customFormat="1" ht="20.100000000000001" customHeight="1">
      <c r="A47" s="10"/>
      <c r="B47" s="10"/>
      <c r="C47" s="10">
        <v>4040</v>
      </c>
      <c r="D47" s="9">
        <v>0</v>
      </c>
      <c r="E47" s="9">
        <v>4473</v>
      </c>
      <c r="F47" s="9">
        <v>4473</v>
      </c>
      <c r="G47" s="9">
        <v>4473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</row>
    <row r="48" spans="1:14" customFormat="1" ht="20.100000000000001" customHeight="1">
      <c r="A48" s="10"/>
      <c r="B48" s="10"/>
      <c r="C48" s="10">
        <v>4110</v>
      </c>
      <c r="D48" s="9">
        <v>0</v>
      </c>
      <c r="E48" s="9">
        <v>10830</v>
      </c>
      <c r="F48" s="9">
        <v>10830</v>
      </c>
      <c r="G48" s="9">
        <v>10830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</row>
    <row r="49" spans="1:14" customFormat="1" ht="20.100000000000001" customHeight="1">
      <c r="A49" s="10"/>
      <c r="B49" s="10"/>
      <c r="C49" s="10">
        <v>4210</v>
      </c>
      <c r="D49" s="9">
        <v>0</v>
      </c>
      <c r="E49" s="9">
        <v>850.03</v>
      </c>
      <c r="F49" s="9">
        <v>850.03</v>
      </c>
      <c r="G49" s="9">
        <v>0</v>
      </c>
      <c r="H49" s="9">
        <v>850.03</v>
      </c>
      <c r="I49" s="9">
        <v>0</v>
      </c>
      <c r="J49" s="9">
        <v>0</v>
      </c>
      <c r="K49" s="9">
        <v>0</v>
      </c>
      <c r="L49" s="9">
        <v>0</v>
      </c>
    </row>
    <row r="50" spans="1:14" customFormat="1" ht="20.100000000000001" customHeight="1">
      <c r="A50" s="10"/>
      <c r="B50" s="10"/>
      <c r="C50" s="10">
        <v>4280</v>
      </c>
      <c r="D50" s="9">
        <v>0</v>
      </c>
      <c r="E50" s="9">
        <v>300</v>
      </c>
      <c r="F50" s="9">
        <v>300</v>
      </c>
      <c r="G50" s="9">
        <v>0</v>
      </c>
      <c r="H50" s="9">
        <v>300</v>
      </c>
      <c r="I50" s="9"/>
      <c r="J50" s="9"/>
      <c r="K50" s="9"/>
      <c r="L50" s="9"/>
    </row>
    <row r="51" spans="1:14" customFormat="1" ht="20.100000000000001" customHeight="1">
      <c r="A51" s="10"/>
      <c r="B51" s="10"/>
      <c r="C51" s="10">
        <v>4300</v>
      </c>
      <c r="D51" s="9">
        <v>0</v>
      </c>
      <c r="E51" s="9">
        <v>500</v>
      </c>
      <c r="F51" s="9">
        <v>500</v>
      </c>
      <c r="G51" s="9">
        <v>0</v>
      </c>
      <c r="H51" s="9">
        <v>500</v>
      </c>
      <c r="I51" s="9">
        <v>0</v>
      </c>
      <c r="J51" s="9">
        <v>0</v>
      </c>
      <c r="K51" s="9">
        <v>0</v>
      </c>
      <c r="L51" s="9">
        <v>0</v>
      </c>
      <c r="N51" s="4"/>
    </row>
    <row r="52" spans="1:14" customFormat="1" ht="20.100000000000001" customHeight="1">
      <c r="A52" s="10"/>
      <c r="B52" s="10"/>
      <c r="C52" s="10">
        <v>4410</v>
      </c>
      <c r="D52" s="9">
        <v>0</v>
      </c>
      <c r="E52" s="9">
        <v>300</v>
      </c>
      <c r="F52" s="9">
        <v>300</v>
      </c>
      <c r="G52" s="9">
        <v>0</v>
      </c>
      <c r="H52" s="9">
        <v>300</v>
      </c>
      <c r="I52" s="9">
        <v>0</v>
      </c>
      <c r="J52" s="9">
        <v>0</v>
      </c>
      <c r="K52" s="9">
        <v>0</v>
      </c>
      <c r="L52" s="9">
        <v>0</v>
      </c>
    </row>
    <row r="53" spans="1:14" customFormat="1" ht="20.100000000000001" customHeight="1">
      <c r="A53" s="10"/>
      <c r="B53" s="10"/>
      <c r="C53" s="10">
        <v>4440</v>
      </c>
      <c r="D53" s="9">
        <v>0</v>
      </c>
      <c r="E53" s="9">
        <v>1662.97</v>
      </c>
      <c r="F53" s="9">
        <v>1662.97</v>
      </c>
      <c r="G53" s="9">
        <v>0</v>
      </c>
      <c r="H53" s="9">
        <v>1662.97</v>
      </c>
      <c r="I53" s="9">
        <v>0</v>
      </c>
      <c r="J53" s="9">
        <v>0</v>
      </c>
      <c r="K53" s="9">
        <v>0</v>
      </c>
      <c r="L53" s="9">
        <v>0</v>
      </c>
    </row>
    <row r="54" spans="1:14" customFormat="1" ht="20.100000000000001" customHeight="1">
      <c r="A54" s="10"/>
      <c r="B54" s="10"/>
      <c r="C54" s="10">
        <v>4700</v>
      </c>
      <c r="D54" s="9">
        <v>0</v>
      </c>
      <c r="E54" s="9">
        <v>500</v>
      </c>
      <c r="F54" s="9">
        <v>500</v>
      </c>
      <c r="G54" s="9">
        <v>0</v>
      </c>
      <c r="H54" s="9">
        <v>500</v>
      </c>
      <c r="I54" s="9">
        <v>0</v>
      </c>
      <c r="J54" s="9">
        <v>0</v>
      </c>
      <c r="K54" s="9">
        <v>0</v>
      </c>
      <c r="L54" s="9">
        <v>0</v>
      </c>
    </row>
    <row r="55" spans="1:14" customFormat="1" ht="20.100000000000001" customHeight="1">
      <c r="A55" s="10"/>
      <c r="B55" s="10">
        <v>85228</v>
      </c>
      <c r="C55" s="10"/>
      <c r="D55" s="9">
        <v>61000</v>
      </c>
      <c r="E55" s="9">
        <f>E45+E46+E47+E48+E49+E50+E51+E52+E53+E54</f>
        <v>61000</v>
      </c>
      <c r="F55" s="9">
        <f>F45+F46+F47+F48+F49+F50+F51+F52+F53+F54</f>
        <v>61000</v>
      </c>
      <c r="G55" s="9">
        <f>SUM(G45:G53)</f>
        <v>55303</v>
      </c>
      <c r="H55" s="9">
        <f>H49+H50+H51+H52+H53+H54</f>
        <v>4113</v>
      </c>
      <c r="I55" s="9">
        <f>SUM(I45:I53)</f>
        <v>0</v>
      </c>
      <c r="J55" s="9">
        <f>J45</f>
        <v>1584</v>
      </c>
      <c r="K55" s="9">
        <v>0</v>
      </c>
      <c r="L55" s="9">
        <v>0</v>
      </c>
      <c r="N55" s="4"/>
    </row>
    <row r="56" spans="1:14" customFormat="1" ht="20.100000000000001" customHeight="1">
      <c r="A56" s="8">
        <v>852</v>
      </c>
      <c r="B56" s="8"/>
      <c r="C56" s="8"/>
      <c r="D56" s="7">
        <f>D44+D23+D43+D40</f>
        <v>662896</v>
      </c>
      <c r="E56" s="7">
        <f t="shared" ref="E56:L56" si="2">E55+E39+E43</f>
        <v>661678</v>
      </c>
      <c r="F56" s="7">
        <f t="shared" si="2"/>
        <v>661678</v>
      </c>
      <c r="G56" s="7">
        <f t="shared" si="2"/>
        <v>524961</v>
      </c>
      <c r="H56" s="7">
        <f t="shared" si="2"/>
        <v>132333</v>
      </c>
      <c r="I56" s="7">
        <f t="shared" si="2"/>
        <v>0</v>
      </c>
      <c r="J56" s="7">
        <f t="shared" si="2"/>
        <v>4384</v>
      </c>
      <c r="K56" s="7">
        <f t="shared" si="2"/>
        <v>0</v>
      </c>
      <c r="L56" s="7">
        <f t="shared" si="2"/>
        <v>0</v>
      </c>
    </row>
    <row r="57" spans="1:14" customFormat="1" ht="20.100000000000001" customHeight="1">
      <c r="A57" s="10">
        <v>855</v>
      </c>
      <c r="B57" s="10">
        <v>85502</v>
      </c>
      <c r="C57" s="10">
        <v>2010</v>
      </c>
      <c r="D57" s="11">
        <v>2880000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</row>
    <row r="58" spans="1:14" customFormat="1" ht="20.100000000000001" customHeight="1">
      <c r="A58" s="10"/>
      <c r="B58" s="10"/>
      <c r="C58" s="10">
        <v>3020</v>
      </c>
      <c r="D58" s="9">
        <v>0</v>
      </c>
      <c r="E58" s="9">
        <v>290</v>
      </c>
      <c r="F58" s="9">
        <v>290</v>
      </c>
      <c r="G58" s="9">
        <v>0</v>
      </c>
      <c r="H58" s="9">
        <v>0</v>
      </c>
      <c r="I58" s="9">
        <v>0</v>
      </c>
      <c r="J58" s="9">
        <v>290</v>
      </c>
      <c r="K58" s="9">
        <v>0</v>
      </c>
      <c r="L58" s="9">
        <v>0</v>
      </c>
    </row>
    <row r="59" spans="1:14" customFormat="1" ht="20.100000000000001" customHeight="1">
      <c r="A59" s="10"/>
      <c r="B59" s="10"/>
      <c r="C59" s="10">
        <v>3110</v>
      </c>
      <c r="D59" s="9">
        <v>0</v>
      </c>
      <c r="E59" s="9">
        <v>2546500</v>
      </c>
      <c r="F59" s="9">
        <v>2546500</v>
      </c>
      <c r="G59" s="9">
        <v>0</v>
      </c>
      <c r="H59" s="9">
        <v>0</v>
      </c>
      <c r="I59" s="9">
        <v>0</v>
      </c>
      <c r="J59" s="9">
        <v>2546500</v>
      </c>
      <c r="K59" s="9">
        <v>0</v>
      </c>
      <c r="L59" s="9">
        <v>0</v>
      </c>
    </row>
    <row r="60" spans="1:14" customFormat="1" ht="20.100000000000001" customHeight="1">
      <c r="A60" s="10"/>
      <c r="B60" s="10"/>
      <c r="C60" s="10">
        <v>4010</v>
      </c>
      <c r="D60" s="9">
        <v>0</v>
      </c>
      <c r="E60" s="9">
        <v>59100</v>
      </c>
      <c r="F60" s="9">
        <v>59100</v>
      </c>
      <c r="G60" s="9">
        <v>59100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</row>
    <row r="61" spans="1:14" customFormat="1" ht="20.100000000000001" customHeight="1">
      <c r="A61" s="10"/>
      <c r="B61" s="10"/>
      <c r="C61" s="10">
        <v>4040</v>
      </c>
      <c r="D61" s="9">
        <v>0</v>
      </c>
      <c r="E61" s="9">
        <v>4524</v>
      </c>
      <c r="F61" s="9">
        <v>4524</v>
      </c>
      <c r="G61" s="9">
        <v>4524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</row>
    <row r="62" spans="1:14" customFormat="1" ht="20.100000000000001" customHeight="1">
      <c r="A62" s="10"/>
      <c r="B62" s="10"/>
      <c r="C62" s="10">
        <v>4110</v>
      </c>
      <c r="D62" s="9">
        <v>0</v>
      </c>
      <c r="E62" s="9">
        <v>256808</v>
      </c>
      <c r="F62" s="9">
        <v>256808</v>
      </c>
      <c r="G62" s="9">
        <v>256808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</row>
    <row r="63" spans="1:14" customFormat="1" ht="20.100000000000001" customHeight="1">
      <c r="A63" s="10"/>
      <c r="B63" s="10"/>
      <c r="C63" s="10">
        <v>4210</v>
      </c>
      <c r="D63" s="9">
        <v>0</v>
      </c>
      <c r="E63" s="9">
        <v>1265.03</v>
      </c>
      <c r="F63" s="9">
        <v>1265.03</v>
      </c>
      <c r="G63" s="9">
        <v>0</v>
      </c>
      <c r="H63" s="9">
        <v>1265.03</v>
      </c>
      <c r="I63" s="9">
        <v>0</v>
      </c>
      <c r="J63" s="9">
        <v>0</v>
      </c>
      <c r="K63" s="9">
        <v>0</v>
      </c>
      <c r="L63" s="9">
        <v>0</v>
      </c>
    </row>
    <row r="64" spans="1:14" customFormat="1" ht="20.100000000000001" customHeight="1">
      <c r="A64" s="10"/>
      <c r="B64" s="10"/>
      <c r="C64" s="10">
        <v>4280</v>
      </c>
      <c r="D64" s="9">
        <v>0</v>
      </c>
      <c r="E64" s="9">
        <v>250</v>
      </c>
      <c r="F64" s="9">
        <v>250</v>
      </c>
      <c r="G64" s="9">
        <v>0</v>
      </c>
      <c r="H64" s="9">
        <v>250</v>
      </c>
      <c r="I64" s="9">
        <v>0</v>
      </c>
      <c r="J64" s="9">
        <v>0</v>
      </c>
      <c r="K64" s="9">
        <v>0</v>
      </c>
      <c r="L64" s="9">
        <v>0</v>
      </c>
    </row>
    <row r="65" spans="1:1024" ht="20.100000000000001" customHeight="1">
      <c r="A65" s="10"/>
      <c r="B65" s="10"/>
      <c r="C65" s="10">
        <v>4300</v>
      </c>
      <c r="D65" s="9">
        <v>0</v>
      </c>
      <c r="E65" s="9">
        <v>9000</v>
      </c>
      <c r="F65" s="9">
        <v>9000</v>
      </c>
      <c r="G65" s="9">
        <v>0</v>
      </c>
      <c r="H65" s="9">
        <v>9000</v>
      </c>
      <c r="I65" s="9">
        <v>0</v>
      </c>
      <c r="J65" s="9">
        <v>0</v>
      </c>
      <c r="K65" s="9">
        <v>0</v>
      </c>
      <c r="L65" s="9">
        <v>0</v>
      </c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  <c r="AMG65"/>
      <c r="AMH65"/>
      <c r="AMI65"/>
      <c r="AMJ65"/>
    </row>
    <row r="66" spans="1:1024" ht="20.100000000000001" customHeight="1">
      <c r="A66" s="10"/>
      <c r="B66" s="10"/>
      <c r="C66" s="10">
        <v>4440</v>
      </c>
      <c r="D66" s="9">
        <v>0</v>
      </c>
      <c r="E66" s="9">
        <v>1662.97</v>
      </c>
      <c r="F66" s="9">
        <v>1662.97</v>
      </c>
      <c r="G66" s="9">
        <v>0</v>
      </c>
      <c r="H66" s="9">
        <v>1662.97</v>
      </c>
      <c r="I66" s="9">
        <v>0</v>
      </c>
      <c r="J66" s="9">
        <v>0</v>
      </c>
      <c r="K66" s="9">
        <v>0</v>
      </c>
      <c r="L66" s="9">
        <v>0</v>
      </c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  <c r="AMG66"/>
      <c r="AMH66"/>
      <c r="AMI66"/>
      <c r="AMJ66"/>
    </row>
    <row r="67" spans="1:1024" ht="20.100000000000001" customHeight="1">
      <c r="A67" s="10"/>
      <c r="B67" s="10"/>
      <c r="C67" s="10">
        <v>4700</v>
      </c>
      <c r="D67" s="9">
        <v>0</v>
      </c>
      <c r="E67" s="9">
        <v>600</v>
      </c>
      <c r="F67" s="9">
        <v>600</v>
      </c>
      <c r="G67" s="9">
        <v>0</v>
      </c>
      <c r="H67" s="9">
        <v>600</v>
      </c>
      <c r="I67" s="9">
        <v>0</v>
      </c>
      <c r="J67" s="9">
        <v>0</v>
      </c>
      <c r="K67" s="9">
        <v>0</v>
      </c>
      <c r="L67" s="9">
        <v>0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  <c r="AMG67"/>
      <c r="AMH67"/>
      <c r="AMI67"/>
      <c r="AMJ67"/>
    </row>
    <row r="68" spans="1:1024" ht="20.100000000000001" customHeight="1">
      <c r="A68" s="10"/>
      <c r="B68" s="10">
        <v>85502</v>
      </c>
      <c r="C68" s="10"/>
      <c r="D68" s="9">
        <f>D57</f>
        <v>2880000</v>
      </c>
      <c r="E68" s="9">
        <f t="shared" ref="E68:J68" si="3">SUM(E58:E67)</f>
        <v>2880000</v>
      </c>
      <c r="F68" s="9">
        <f t="shared" si="3"/>
        <v>2880000</v>
      </c>
      <c r="G68" s="9">
        <f t="shared" si="3"/>
        <v>320432</v>
      </c>
      <c r="H68" s="9">
        <f t="shared" si="3"/>
        <v>12778</v>
      </c>
      <c r="I68" s="9">
        <f t="shared" si="3"/>
        <v>0</v>
      </c>
      <c r="J68" s="9">
        <f t="shared" si="3"/>
        <v>2546790</v>
      </c>
      <c r="K68" s="9">
        <v>0</v>
      </c>
      <c r="L68" s="9">
        <v>0</v>
      </c>
      <c r="M68"/>
      <c r="N68" s="4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  <c r="AMG68"/>
      <c r="AMH68"/>
      <c r="AMI68"/>
      <c r="AMJ68"/>
    </row>
    <row r="69" spans="1:1024" ht="20.100000000000001" customHeight="1">
      <c r="A69" s="10">
        <v>855</v>
      </c>
      <c r="B69" s="10">
        <v>85513</v>
      </c>
      <c r="C69" s="10">
        <v>2010</v>
      </c>
      <c r="D69" s="11">
        <v>38000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  <c r="AMG69"/>
      <c r="AMH69"/>
      <c r="AMI69"/>
      <c r="AMJ69"/>
    </row>
    <row r="70" spans="1:1024" ht="20.100000000000001" customHeight="1">
      <c r="A70" s="10"/>
      <c r="B70" s="10"/>
      <c r="C70" s="10">
        <v>4130</v>
      </c>
      <c r="D70" s="9">
        <v>0</v>
      </c>
      <c r="E70" s="9">
        <v>38000</v>
      </c>
      <c r="F70" s="9">
        <v>38000</v>
      </c>
      <c r="G70" s="9">
        <v>0</v>
      </c>
      <c r="H70" s="9">
        <v>38000</v>
      </c>
      <c r="I70" s="9">
        <v>0</v>
      </c>
      <c r="J70" s="9">
        <v>0</v>
      </c>
      <c r="K70" s="9">
        <v>0</v>
      </c>
      <c r="L70" s="9">
        <v>0</v>
      </c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  <c r="AMG70"/>
      <c r="AMH70"/>
      <c r="AMI70"/>
      <c r="AMJ70"/>
    </row>
    <row r="71" spans="1:1024" ht="20.100000000000001" customHeight="1">
      <c r="A71" s="10"/>
      <c r="B71" s="10">
        <v>85513</v>
      </c>
      <c r="C71" s="10"/>
      <c r="D71" s="9">
        <f>D69</f>
        <v>38000</v>
      </c>
      <c r="E71" s="9">
        <f t="shared" ref="E71:J71" si="4">E70</f>
        <v>38000</v>
      </c>
      <c r="F71" s="9">
        <f t="shared" si="4"/>
        <v>38000</v>
      </c>
      <c r="G71" s="9">
        <f t="shared" si="4"/>
        <v>0</v>
      </c>
      <c r="H71" s="9">
        <f t="shared" si="4"/>
        <v>38000</v>
      </c>
      <c r="I71" s="9">
        <f t="shared" si="4"/>
        <v>0</v>
      </c>
      <c r="J71" s="9">
        <f t="shared" si="4"/>
        <v>0</v>
      </c>
      <c r="K71" s="9">
        <v>0</v>
      </c>
      <c r="L71" s="9">
        <v>0</v>
      </c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  <c r="AMG71"/>
      <c r="AMH71"/>
      <c r="AMI71"/>
      <c r="AMJ71"/>
    </row>
    <row r="72" spans="1:1024" ht="20.100000000000001" customHeight="1">
      <c r="A72" s="8">
        <v>855</v>
      </c>
      <c r="B72" s="8"/>
      <c r="C72" s="8"/>
      <c r="D72" s="7">
        <f>D69+D57</f>
        <v>2918000</v>
      </c>
      <c r="E72" s="7">
        <f t="shared" ref="E72:L72" si="5">E71+E68</f>
        <v>2918000</v>
      </c>
      <c r="F72" s="7">
        <f t="shared" si="5"/>
        <v>2918000</v>
      </c>
      <c r="G72" s="7">
        <f t="shared" si="5"/>
        <v>320432</v>
      </c>
      <c r="H72" s="7">
        <f t="shared" si="5"/>
        <v>50778</v>
      </c>
      <c r="I72" s="7">
        <f t="shared" si="5"/>
        <v>0</v>
      </c>
      <c r="J72" s="7">
        <f t="shared" si="5"/>
        <v>2546790</v>
      </c>
      <c r="K72" s="7">
        <f t="shared" si="5"/>
        <v>0</v>
      </c>
      <c r="L72" s="7">
        <f t="shared" si="5"/>
        <v>0</v>
      </c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  <c r="AMG72"/>
      <c r="AMH72"/>
      <c r="AMI72"/>
      <c r="AMJ72"/>
    </row>
    <row r="73" spans="1:1024" ht="20.100000000000001" customHeight="1">
      <c r="A73" s="31" t="s">
        <v>0</v>
      </c>
      <c r="B73" s="31"/>
      <c r="C73" s="31"/>
      <c r="D73" s="6">
        <f>D72+D56+A76+D22+D16</f>
        <v>3614321</v>
      </c>
      <c r="E73" s="6">
        <f>E72+E56+B76+E22+E16+E43</f>
        <v>3614321</v>
      </c>
      <c r="F73" s="6">
        <f>F72+F56+C76+F22+F16+F43</f>
        <v>3614321</v>
      </c>
      <c r="G73" s="6">
        <f t="shared" ref="G73:L73" si="6">G72+G56+G22+G16</f>
        <v>877155.03</v>
      </c>
      <c r="H73" s="6">
        <f t="shared" si="6"/>
        <v>184773.97</v>
      </c>
      <c r="I73" s="6">
        <f t="shared" si="6"/>
        <v>0</v>
      </c>
      <c r="J73" s="6">
        <f t="shared" si="6"/>
        <v>2551174</v>
      </c>
      <c r="K73" s="6">
        <f t="shared" si="6"/>
        <v>0</v>
      </c>
      <c r="L73" s="6">
        <f t="shared" si="6"/>
        <v>0</v>
      </c>
      <c r="M73" s="5"/>
      <c r="N73" s="4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  <c r="AMG73"/>
      <c r="AMH73"/>
      <c r="AMI73"/>
      <c r="AMJ73"/>
    </row>
    <row r="75" spans="1:1024" ht="20.100000000000001" customHeight="1">
      <c r="A75" s="30"/>
      <c r="B75" s="30"/>
      <c r="C75" s="30"/>
      <c r="D75" s="30"/>
      <c r="E75" s="30"/>
      <c r="F75" s="30"/>
      <c r="G75" s="30"/>
      <c r="H75" s="30"/>
      <c r="I75" s="3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  <c r="AMJ75"/>
    </row>
    <row r="76" spans="1:1024" ht="20.100000000000001" customHeight="1">
      <c r="A76" s="30"/>
      <c r="B76" s="30"/>
      <c r="C76" s="30"/>
      <c r="D76" s="30"/>
      <c r="E76" s="30"/>
      <c r="F76" s="30"/>
      <c r="G76" s="30"/>
      <c r="H76" s="30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  <c r="AMG76"/>
      <c r="AMH76"/>
      <c r="AMI76"/>
      <c r="AMJ76"/>
    </row>
    <row r="80" spans="1:1024" s="1" customFormat="1" ht="20.100000000000001" customHeight="1">
      <c r="A80" s="2"/>
      <c r="B80" s="2"/>
      <c r="C80" s="2"/>
      <c r="D80" s="2"/>
      <c r="E80" s="2"/>
      <c r="F80" s="2"/>
      <c r="G80" s="2"/>
      <c r="H80" s="2">
        <f>D73-3614321</f>
        <v>0</v>
      </c>
      <c r="I80" s="2"/>
      <c r="J80" s="2"/>
      <c r="K80" s="2"/>
      <c r="L80" s="2"/>
    </row>
  </sheetData>
  <mergeCells count="17">
    <mergeCell ref="A76:H76"/>
    <mergeCell ref="G6:H6"/>
    <mergeCell ref="I6:I7"/>
    <mergeCell ref="J6:J7"/>
    <mergeCell ref="K6:K7"/>
    <mergeCell ref="A73:C73"/>
    <mergeCell ref="A75:H75"/>
    <mergeCell ref="A2:K2"/>
    <mergeCell ref="A4:A7"/>
    <mergeCell ref="B4:B7"/>
    <mergeCell ref="C4:C7"/>
    <mergeCell ref="D4:D7"/>
    <mergeCell ref="E4:E7"/>
    <mergeCell ref="F4:L4"/>
    <mergeCell ref="F5:F7"/>
    <mergeCell ref="G5:K5"/>
    <mergeCell ref="L5:L7"/>
  </mergeCells>
  <printOptions horizontalCentered="1"/>
  <pageMargins left="0.55157480314960605" right="0.27559055118110198" top="0.32007874015748106" bottom="1.299212598425197" header="0.19015748031496105" footer="0.90551181102362199"/>
  <pageSetup paperSize="9" scale="78" fitToWidth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4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Skarbnik</dc:creator>
  <cp:lastModifiedBy>Skarbnik</cp:lastModifiedBy>
  <cp:lastPrinted>2023-01-05T11:12:02Z</cp:lastPrinted>
  <dcterms:created xsi:type="dcterms:W3CDTF">2023-01-05T11:07:49Z</dcterms:created>
  <dcterms:modified xsi:type="dcterms:W3CDTF">2023-01-05T11:12:06Z</dcterms:modified>
</cp:coreProperties>
</file>